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svcelle714-my.sharepoint.com/personal/ksvcelle_ksvcelle714_onmicrosoft_com/Documents/Sport/Sport 2/KSV 2026/Mappe/"/>
    </mc:Choice>
  </mc:AlternateContent>
  <xr:revisionPtr revIDLastSave="0" documentId="8_{DA1252AE-8ECC-46C7-B9FF-EAF182AC2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52" i="1"/>
  <c r="C50" i="1"/>
  <c r="C49" i="1"/>
  <c r="C29" i="1"/>
  <c r="C28" i="1" l="1"/>
  <c r="C27" i="1"/>
  <c r="C57" i="1"/>
  <c r="C75" i="1"/>
  <c r="C76" i="1"/>
  <c r="C73" i="1"/>
  <c r="C72" i="1"/>
  <c r="C69" i="1"/>
  <c r="C63" i="1"/>
  <c r="C64" i="1"/>
  <c r="C60" i="1"/>
  <c r="C61" i="1"/>
  <c r="C47" i="1"/>
  <c r="C46" i="1"/>
  <c r="C44" i="1"/>
  <c r="C43" i="1"/>
  <c r="C41" i="1"/>
  <c r="C40" i="1"/>
  <c r="C38" i="1"/>
  <c r="C37" i="1"/>
  <c r="C35" i="1"/>
  <c r="C34" i="1"/>
  <c r="C26" i="1"/>
  <c r="C25" i="1"/>
  <c r="C24" i="1"/>
  <c r="C23" i="1"/>
  <c r="C21" i="1"/>
  <c r="E4" i="1"/>
  <c r="C19" i="1"/>
  <c r="C16" i="1"/>
  <c r="C15" i="1"/>
  <c r="C12" i="1"/>
  <c r="C13" i="1"/>
  <c r="C9" i="1"/>
  <c r="C22" i="1"/>
  <c r="C18" i="1"/>
  <c r="E28" i="1" l="1"/>
  <c r="E58" i="1"/>
  <c r="E27" i="1"/>
  <c r="E52" i="1"/>
  <c r="E49" i="1"/>
  <c r="E50" i="1"/>
  <c r="E76" i="1"/>
  <c r="E29" i="1"/>
  <c r="E63" i="1"/>
  <c r="E64" i="1"/>
  <c r="E57" i="1"/>
  <c r="E72" i="1"/>
  <c r="E73" i="1"/>
  <c r="E60" i="1"/>
  <c r="E69" i="1"/>
  <c r="E75" i="1"/>
  <c r="E61" i="1"/>
  <c r="E24" i="1"/>
  <c r="E12" i="1"/>
  <c r="E19" i="1"/>
  <c r="E38" i="1"/>
  <c r="E21" i="1"/>
  <c r="E9" i="1"/>
  <c r="E18" i="1"/>
  <c r="E40" i="1"/>
  <c r="E43" i="1"/>
  <c r="E25" i="1"/>
  <c r="E13" i="1"/>
  <c r="E37" i="1"/>
  <c r="E34" i="1"/>
  <c r="E22" i="1"/>
  <c r="E35" i="1"/>
  <c r="E26" i="1"/>
  <c r="E47" i="1"/>
  <c r="E41" i="1"/>
  <c r="E23" i="1"/>
  <c r="E15" i="1"/>
  <c r="E16" i="1"/>
  <c r="E46" i="1"/>
  <c r="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Harald Niemann</author>
  </authors>
  <commentList>
    <comment ref="C4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Hier kann das Sportjahr geändert werden - weitere Änderungen sind nicht möglich und erforderlich</t>
        </r>
      </text>
    </comment>
  </commentList>
</comments>
</file>

<file path=xl/sharedStrings.xml><?xml version="1.0" encoding="utf-8"?>
<sst xmlns="http://schemas.openxmlformats.org/spreadsheetml/2006/main" count="90" uniqueCount="76">
  <si>
    <t>Klasse</t>
  </si>
  <si>
    <t>Kennzahl</t>
  </si>
  <si>
    <t>vollend. 12. Lebensjahr bis</t>
  </si>
  <si>
    <t>vorher nur mit Sondergenehmigung</t>
  </si>
  <si>
    <t>Jugend männl.</t>
  </si>
  <si>
    <t>Jugend weibl.</t>
  </si>
  <si>
    <t>- und älter</t>
  </si>
  <si>
    <t>KSV  Celle  -  Sportleitung</t>
  </si>
  <si>
    <t>Schüler I männl.</t>
  </si>
  <si>
    <t>Schüler I weibl.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</si>
  <si>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</si>
  <si>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</si>
  <si>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</si>
  <si>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</si>
  <si>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</si>
  <si>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</si>
  <si>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</si>
  <si>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</si>
  <si>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Junioren I männl.</t>
  </si>
  <si>
    <t>Junioren I weibl.</t>
  </si>
  <si>
    <t>Junioren II männl.</t>
  </si>
  <si>
    <t>Junioren II weibl.</t>
  </si>
  <si>
    <t>Senioren 0 w</t>
  </si>
  <si>
    <t>Senioren 0 m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</si>
  <si>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</si>
  <si>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</si>
  <si>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</si>
  <si>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</si>
  <si>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</si>
  <si>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</si>
  <si>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</si>
  <si>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</si>
  <si>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</si>
  <si>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</si>
  <si>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Auflageschießen</t>
  </si>
  <si>
    <t>Schüler IV m</t>
  </si>
  <si>
    <t>Schüler IV w</t>
  </si>
  <si>
    <t>Schüler III m</t>
  </si>
  <si>
    <t>Schüler III w</t>
  </si>
  <si>
    <t>Schüler II m</t>
  </si>
  <si>
    <t>Schüler II w</t>
  </si>
  <si>
    <t>Schüler I m</t>
  </si>
  <si>
    <t>Schüler I w</t>
  </si>
  <si>
    <t>Lichtschießen</t>
  </si>
  <si>
    <t>nur Faszination Lichtschießen (FL)</t>
  </si>
  <si>
    <t>wettkampforientiert (WO) + FL</t>
  </si>
  <si>
    <t>Freihandwettbewerbe:</t>
  </si>
  <si>
    <t>Lebensalter</t>
  </si>
  <si>
    <t>12 - 14 Jahre</t>
  </si>
  <si>
    <t>15 - 16 Jahre</t>
  </si>
  <si>
    <t>17 - 18 Jahre</t>
  </si>
  <si>
    <t>19 - 20 Jahre</t>
  </si>
  <si>
    <t>21 - 40 Jahre</t>
  </si>
  <si>
    <t>41 - 50 Jahre</t>
  </si>
  <si>
    <t>51 - 60 Jahre</t>
  </si>
  <si>
    <t>61 - 65 Jahre</t>
  </si>
  <si>
    <t>66 - 70 Jahre</t>
  </si>
  <si>
    <t>71 - 75 Jahre</t>
  </si>
  <si>
    <t>6 - 8 Jahre</t>
  </si>
  <si>
    <t>9 - 10 Jahre</t>
  </si>
  <si>
    <t>11 - 12 Jahre</t>
  </si>
  <si>
    <t>Wie SpO Teil 0 Tabelle für Kugelwettbewerbe;</t>
  </si>
  <si>
    <t>zusätzlich Tabelle Kugel, abweichend Schülerklasse.</t>
  </si>
  <si>
    <t>13 - 14 Jahre</t>
  </si>
  <si>
    <t>Blasrohrsport</t>
  </si>
  <si>
    <t>Jahrgangstabelle  Freihand / Auflage / Lichtschießen / Blasrohrsport</t>
  </si>
  <si>
    <t>61 - 70 Jahre</t>
  </si>
  <si>
    <t>Herren V</t>
  </si>
  <si>
    <t>Damen V</t>
  </si>
  <si>
    <t>71 Jahre und älter</t>
  </si>
  <si>
    <t>Senioren VI m</t>
  </si>
  <si>
    <t>Senioren VI w</t>
  </si>
  <si>
    <t>76 - 80 Jahre</t>
  </si>
  <si>
    <t>81 Jahre und älter</t>
  </si>
  <si>
    <t>und jünger</t>
  </si>
  <si>
    <r>
      <t xml:space="preserve"> </t>
    </r>
    <r>
      <rPr>
        <b/>
        <sz val="11"/>
        <rFont val="Aptos Narrow"/>
        <family val="2"/>
      </rPr>
      <t>≤</t>
    </r>
    <r>
      <rPr>
        <b/>
        <sz val="11"/>
        <rFont val="Arial"/>
        <family val="2"/>
      </rPr>
      <t xml:space="preserve"> 10 Jahre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</si>
</sst>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1"/>
      <color indexed="81"/>
      <name val="Tahoma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9"/>
      <name val="Arial Black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Continuous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" xfId="0" quotePrefix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49" fontId="10" fillId="4" borderId="8" xfId="0" applyNumberFormat="1" applyFont="1" applyFill="1" applyBorder="1" applyAlignment="1">
      <alignment horizontal="center"/>
    </xf>
    <xf numFmtId="0" fontId="11" fillId="0" borderId="0" xfId="0" applyFont="1"/>
    <xf numFmtId="0" fontId="10" fillId="0" borderId="3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2" borderId="13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6" fillId="0" borderId="0" xfId="0" applyFont="1"/>
    <xf numFmtId="0" fontId="8" fillId="4" borderId="14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view="pageBreakPreview" zoomScaleNormal="100" zoomScaleSheetLayoutView="100" workbookViewId="0">
      <selection activeCell="C5" sqref="C5"/>
    </sheetView>
  </sheetViews>
  <sheetFormatPr baseColWidth="10" defaultRowHeight="12.75" x14ac:dyDescent="0.2"/>
  <cols>
    <col min="1" max="1" width="18.140625" style="15" customWidth="1"/>
    <col min="2" max="2" width="9.5703125" style="5" bestFit="1" customWidth="1"/>
    <col min="3" max="3" width="30" style="14" bestFit="1" customWidth="1"/>
    <col min="4" max="4" width="30" style="40" customWidth="1"/>
    <col min="5" max="5" width="30" style="15" bestFit="1" customWidth="1"/>
    <col min="6" max="6" width="30" bestFit="1" customWidth="1"/>
  </cols>
  <sheetData>
    <row r="1" spans="1:6" ht="20.25" x14ac:dyDescent="0.3">
      <c r="A1" s="51" t="s">
        <v>7</v>
      </c>
      <c r="B1" s="52"/>
      <c r="C1" s="52"/>
      <c r="D1" s="52"/>
      <c r="E1" s="53"/>
    </row>
    <row r="2" spans="1:6" ht="21" thickBot="1" x14ac:dyDescent="0.25">
      <c r="A2" s="48" t="s">
        <v>65</v>
      </c>
      <c r="B2" s="49"/>
      <c r="C2" s="49"/>
      <c r="D2" s="49"/>
      <c r="E2" s="50"/>
    </row>
    <row r="3" spans="1:6" ht="9.9499999999999993" customHeight="1" thickBot="1" x14ac:dyDescent="0.25">
      <c r="A3" s="3"/>
      <c r="B3" s="3"/>
      <c r="C3" s="13"/>
      <c r="D3" s="13"/>
      <c r="E3" s="3"/>
    </row>
    <row r="4" spans="1:6" s="4" customFormat="1" ht="16.5" thickTop="1" thickBot="1" x14ac:dyDescent="0.35">
      <c r="A4" s="6" t="s">
        <v>0</v>
      </c>
      <c r="B4" s="7" t="s">
        <v>1</v>
      </c>
      <c r="C4" s="23">
        <v>2026</v>
      </c>
      <c r="D4" s="39" t="s">
        <v>47</v>
      </c>
      <c r="E4" s="29">
        <f>C4+1</f>
        <v>2027</v>
      </c>
    </row>
    <row r="5" spans="1:6" ht="9" customHeight="1" thickTop="1" x14ac:dyDescent="0.3">
      <c r="C5" s="22"/>
      <c r="D5" s="45"/>
      <c r="E5" s="22"/>
      <c r="F5" s="1"/>
    </row>
    <row r="6" spans="1:6" ht="13.9" customHeight="1" x14ac:dyDescent="0.3">
      <c r="A6" s="35" t="s">
        <v>46</v>
      </c>
      <c r="C6" s="22"/>
      <c r="D6" s="45"/>
      <c r="E6" s="22"/>
    </row>
    <row r="7" spans="1:6" ht="9" customHeight="1" thickBot="1" x14ac:dyDescent="0.25">
      <c r="C7" s="5"/>
    </row>
    <row r="8" spans="1:6" ht="13.9" customHeight="1" thickTop="1" x14ac:dyDescent="0.25">
      <c r="A8" s="30" t="s">
        <v>8</v>
      </c>
      <c r="B8" s="8">
        <v>20</v>
      </c>
      <c r="C8" s="37" t="s">
        <v>2</v>
      </c>
      <c r="D8" s="41"/>
      <c r="E8" s="38" t="s">
        <v>2</v>
      </c>
      <c r="F8" s="1"/>
    </row>
    <row r="9" spans="1:6" ht="15" x14ac:dyDescent="0.25">
      <c r="A9" s="31" t="s">
        <v>9</v>
      </c>
      <c r="B9" s="9">
        <v>21</v>
      </c>
      <c r="C9" s="24">
        <f>$C$4-14</f>
        <v>2012</v>
      </c>
      <c r="D9" s="42" t="s">
        <v>48</v>
      </c>
      <c r="E9" s="36">
        <f>$E$4-14</f>
        <v>2013</v>
      </c>
      <c r="F9" s="1"/>
    </row>
    <row r="10" spans="1:6" ht="13.5" thickBot="1" x14ac:dyDescent="0.25">
      <c r="A10" s="17"/>
      <c r="B10" s="10"/>
      <c r="C10" s="28" t="s">
        <v>3</v>
      </c>
      <c r="D10" s="43"/>
      <c r="E10" s="16" t="s">
        <v>3</v>
      </c>
      <c r="F10" s="1"/>
    </row>
    <row r="11" spans="1:6" ht="14.25" thickTop="1" thickBot="1" x14ac:dyDescent="0.25">
      <c r="E11" s="14"/>
      <c r="F11" s="1"/>
    </row>
    <row r="12" spans="1:6" ht="15" x14ac:dyDescent="0.25">
      <c r="A12" s="18" t="s">
        <v>4</v>
      </c>
      <c r="B12" s="11">
        <v>30</v>
      </c>
      <c r="C12" s="25">
        <f>$C$4-16</f>
        <v>2010</v>
      </c>
      <c r="D12" s="54" t="s">
        <v>49</v>
      </c>
      <c r="E12" s="20">
        <f>$E$4-16</f>
        <v>2011</v>
      </c>
      <c r="F12" s="1"/>
    </row>
    <row r="13" spans="1:6" ht="15.75" thickBot="1" x14ac:dyDescent="0.3">
      <c r="A13" s="19" t="s">
        <v>5</v>
      </c>
      <c r="B13" s="12">
        <v>31</v>
      </c>
      <c r="C13" s="26">
        <f>$C$4-15</f>
        <v>2011</v>
      </c>
      <c r="D13" s="55"/>
      <c r="E13" s="21">
        <f>$E$4-15</f>
        <v>2012</v>
      </c>
      <c r="F13" s="2"/>
    </row>
    <row r="14" spans="1:6" ht="10.9" customHeight="1" thickBot="1" x14ac:dyDescent="0.3">
      <c r="C14" s="22"/>
      <c r="D14" s="22"/>
      <c r="E14" s="22"/>
      <c r="F14" s="1"/>
    </row>
    <row r="15" spans="1:6" ht="15" x14ac:dyDescent="0.25">
      <c r="A15" s="32" t="s">
        <v>20</v>
      </c>
      <c r="B15" s="11">
        <v>42</v>
      </c>
      <c r="C15" s="25">
        <f>$C$4-18</f>
        <v>2008</v>
      </c>
      <c r="D15" s="54" t="s">
        <v>50</v>
      </c>
      <c r="E15" s="20">
        <f>$E$4-18</f>
        <v>2009</v>
      </c>
      <c r="F15" s="1"/>
    </row>
    <row r="16" spans="1:6" ht="15.75" thickBot="1" x14ac:dyDescent="0.3">
      <c r="A16" s="33" t="s">
        <v>21</v>
      </c>
      <c r="B16" s="12">
        <v>43</v>
      </c>
      <c r="C16" s="26">
        <f>$C$4-17</f>
        <v>2009</v>
      </c>
      <c r="D16" s="55"/>
      <c r="E16" s="21">
        <f>$E$4-17</f>
        <v>2010</v>
      </c>
      <c r="F16" s="2"/>
    </row>
    <row r="17" spans="1:6" ht="15.75" thickBot="1" x14ac:dyDescent="0.3">
      <c r="C17" s="22"/>
      <c r="D17" s="44"/>
      <c r="E17" s="22"/>
      <c r="F17" s="1"/>
    </row>
    <row r="18" spans="1:6" ht="15" x14ac:dyDescent="0.25">
      <c r="A18" s="32" t="s">
        <v>18</v>
      </c>
      <c r="B18" s="11">
        <v>40</v>
      </c>
      <c r="C18" s="25">
        <f>$C$4-20</f>
        <v>2006</v>
      </c>
      <c r="D18" s="54" t="s">
        <v>51</v>
      </c>
      <c r="E18" s="20">
        <f>$E$4-20</f>
        <v>2007</v>
      </c>
      <c r="F18" s="1"/>
    </row>
    <row r="19" spans="1:6" ht="15.75" thickBot="1" x14ac:dyDescent="0.3">
      <c r="A19" s="33" t="s">
        <v>19</v>
      </c>
      <c r="B19" s="12">
        <v>41</v>
      </c>
      <c r="C19" s="26">
        <f>$C$4-19</f>
        <v>2007</v>
      </c>
      <c r="D19" s="55"/>
      <c r="E19" s="21">
        <f>$E$4-19</f>
        <v>2008</v>
      </c>
      <c r="F19" s="2"/>
    </row>
    <row r="20" spans="1:6" ht="15.75" thickBot="1" x14ac:dyDescent="0.3">
      <c r="C20" s="22"/>
      <c r="D20" s="44"/>
      <c r="E20" s="22"/>
      <c r="F20" s="1"/>
    </row>
    <row r="21" spans="1:6" ht="15" x14ac:dyDescent="0.25">
      <c r="A21" s="32" t="s">
        <v>10</v>
      </c>
      <c r="B21" s="11">
        <v>10</v>
      </c>
      <c r="C21" s="25">
        <f>$C$4-40</f>
        <v>1986</v>
      </c>
      <c r="D21" s="54" t="s">
        <v>52</v>
      </c>
      <c r="E21" s="20">
        <f>$E$4-40</f>
        <v>1987</v>
      </c>
      <c r="F21" s="1"/>
    </row>
    <row r="22" spans="1:6" ht="15.75" thickBot="1" x14ac:dyDescent="0.3">
      <c r="A22" s="33" t="s">
        <v>11</v>
      </c>
      <c r="B22" s="12">
        <v>11</v>
      </c>
      <c r="C22" s="26">
        <f>$C$4-21</f>
        <v>2005</v>
      </c>
      <c r="D22" s="55"/>
      <c r="E22" s="21">
        <f>$E$4-21</f>
        <v>2006</v>
      </c>
      <c r="F22" s="2"/>
    </row>
    <row r="23" spans="1:6" ht="15" x14ac:dyDescent="0.25">
      <c r="A23" s="32" t="s">
        <v>12</v>
      </c>
      <c r="B23" s="11">
        <v>12</v>
      </c>
      <c r="C23" s="25">
        <f>$C$4-50</f>
        <v>1976</v>
      </c>
      <c r="D23" s="54" t="s">
        <v>53</v>
      </c>
      <c r="E23" s="20">
        <f>$E$4-50</f>
        <v>1977</v>
      </c>
      <c r="F23" s="1"/>
    </row>
    <row r="24" spans="1:6" ht="15.75" thickBot="1" x14ac:dyDescent="0.3">
      <c r="A24" s="33" t="s">
        <v>13</v>
      </c>
      <c r="B24" s="12">
        <v>13</v>
      </c>
      <c r="C24" s="26">
        <f>$C$4-41</f>
        <v>1985</v>
      </c>
      <c r="D24" s="55"/>
      <c r="E24" s="21">
        <f>$E$4-41</f>
        <v>1986</v>
      </c>
      <c r="F24" s="2"/>
    </row>
    <row r="25" spans="1:6" ht="15" x14ac:dyDescent="0.25">
      <c r="A25" s="32" t="s">
        <v>14</v>
      </c>
      <c r="B25" s="11">
        <v>14</v>
      </c>
      <c r="C25" s="25">
        <f>$C$4-60</f>
        <v>1966</v>
      </c>
      <c r="D25" s="54" t="s">
        <v>54</v>
      </c>
      <c r="E25" s="20">
        <f>$E$4-60</f>
        <v>1967</v>
      </c>
      <c r="F25" s="1"/>
    </row>
    <row r="26" spans="1:6" ht="15.75" thickBot="1" x14ac:dyDescent="0.3">
      <c r="A26" s="33" t="s">
        <v>15</v>
      </c>
      <c r="B26" s="12">
        <v>15</v>
      </c>
      <c r="C26" s="26">
        <f>$C$4-51</f>
        <v>1975</v>
      </c>
      <c r="D26" s="55"/>
      <c r="E26" s="21">
        <f>$E$4-51</f>
        <v>1976</v>
      </c>
      <c r="F26" s="2"/>
    </row>
    <row r="27" spans="1:6" ht="15" x14ac:dyDescent="0.25">
      <c r="A27" s="32" t="s">
        <v>16</v>
      </c>
      <c r="B27" s="11">
        <v>16</v>
      </c>
      <c r="C27" s="25">
        <f>$C$4-70</f>
        <v>1956</v>
      </c>
      <c r="D27" s="54" t="s">
        <v>66</v>
      </c>
      <c r="E27" s="20">
        <f>$E$4-70</f>
        <v>1957</v>
      </c>
      <c r="F27" s="1"/>
    </row>
    <row r="28" spans="1:6" ht="15.75" thickBot="1" x14ac:dyDescent="0.3">
      <c r="A28" s="33" t="s">
        <v>17</v>
      </c>
      <c r="B28" s="12">
        <v>17</v>
      </c>
      <c r="C28" s="47">
        <f>$C$4-61</f>
        <v>1965</v>
      </c>
      <c r="D28" s="55"/>
      <c r="E28" s="21">
        <f>$E$4-61</f>
        <v>1966</v>
      </c>
      <c r="F28" s="2"/>
    </row>
    <row r="29" spans="1:6" ht="15" x14ac:dyDescent="0.25">
      <c r="A29" s="32" t="s">
        <v>67</v>
      </c>
      <c r="B29" s="11">
        <v>18</v>
      </c>
      <c r="C29" s="25">
        <f>$C$4-71</f>
        <v>1955</v>
      </c>
      <c r="D29" s="56" t="s">
        <v>69</v>
      </c>
      <c r="E29" s="20">
        <f>$E$4-71</f>
        <v>1956</v>
      </c>
      <c r="F29" s="1"/>
    </row>
    <row r="30" spans="1:6" ht="15.75" thickBot="1" x14ac:dyDescent="0.3">
      <c r="A30" s="33" t="s">
        <v>68</v>
      </c>
      <c r="B30" s="12">
        <v>19</v>
      </c>
      <c r="C30" s="34" t="s">
        <v>6</v>
      </c>
      <c r="D30" s="55"/>
      <c r="E30" s="21" t="s">
        <v>6</v>
      </c>
      <c r="F30" s="2"/>
    </row>
    <row r="31" spans="1:6" ht="9" customHeight="1" x14ac:dyDescent="0.25">
      <c r="C31" s="22"/>
      <c r="D31" s="44"/>
      <c r="E31" s="22"/>
      <c r="F31" s="1"/>
    </row>
    <row r="32" spans="1:6" ht="13.9" customHeight="1" x14ac:dyDescent="0.25">
      <c r="A32" s="35" t="s">
        <v>34</v>
      </c>
      <c r="C32" s="22"/>
      <c r="D32" s="44"/>
      <c r="E32" s="22"/>
    </row>
    <row r="33" spans="1:6" ht="9" customHeight="1" thickBot="1" x14ac:dyDescent="0.3">
      <c r="C33" s="5"/>
      <c r="D33" s="44"/>
    </row>
    <row r="34" spans="1:6" ht="15" x14ac:dyDescent="0.25">
      <c r="A34" s="32" t="s">
        <v>23</v>
      </c>
      <c r="B34" s="11">
        <v>50</v>
      </c>
      <c r="C34" s="25">
        <f>$C$4-50</f>
        <v>1976</v>
      </c>
      <c r="D34" s="54" t="s">
        <v>53</v>
      </c>
      <c r="E34" s="20">
        <f>$E$4-50</f>
        <v>1977</v>
      </c>
      <c r="F34" s="1"/>
    </row>
    <row r="35" spans="1:6" ht="15.75" thickBot="1" x14ac:dyDescent="0.3">
      <c r="A35" s="33" t="s">
        <v>22</v>
      </c>
      <c r="B35" s="12">
        <v>51</v>
      </c>
      <c r="C35" s="26">
        <f>$C$4-41</f>
        <v>1985</v>
      </c>
      <c r="D35" s="55"/>
      <c r="E35" s="21">
        <f>$E$4-41</f>
        <v>1986</v>
      </c>
      <c r="F35" s="2"/>
    </row>
    <row r="36" spans="1:6" ht="15.75" thickBot="1" x14ac:dyDescent="0.3">
      <c r="C36" s="22"/>
      <c r="D36" s="44"/>
      <c r="E36" s="22"/>
      <c r="F36" s="1"/>
    </row>
    <row r="37" spans="1:6" ht="15" x14ac:dyDescent="0.25">
      <c r="A37" s="32" t="s">
        <v>24</v>
      </c>
      <c r="B37" s="11">
        <v>70</v>
      </c>
      <c r="C37" s="25">
        <f>$C$4-60</f>
        <v>1966</v>
      </c>
      <c r="D37" s="54" t="s">
        <v>54</v>
      </c>
      <c r="E37" s="20">
        <f>$E$4-60</f>
        <v>1967</v>
      </c>
      <c r="F37" s="1"/>
    </row>
    <row r="38" spans="1:6" ht="15.75" thickBot="1" x14ac:dyDescent="0.3">
      <c r="A38" s="33" t="s">
        <v>25</v>
      </c>
      <c r="B38" s="12">
        <v>71</v>
      </c>
      <c r="C38" s="26">
        <f>$C$4-51</f>
        <v>1975</v>
      </c>
      <c r="D38" s="57"/>
      <c r="E38" s="21">
        <f>$E$4-51</f>
        <v>1976</v>
      </c>
      <c r="F38" s="2"/>
    </row>
    <row r="39" spans="1:6" ht="15.75" thickBot="1" x14ac:dyDescent="0.3">
      <c r="C39" s="22"/>
      <c r="D39" s="44"/>
      <c r="E39" s="22"/>
      <c r="F39" s="1"/>
    </row>
    <row r="40" spans="1:6" ht="15" x14ac:dyDescent="0.25">
      <c r="A40" s="32" t="s">
        <v>26</v>
      </c>
      <c r="B40" s="11">
        <v>72</v>
      </c>
      <c r="C40" s="25">
        <f>$C$4-65</f>
        <v>1961</v>
      </c>
      <c r="D40" s="54" t="s">
        <v>55</v>
      </c>
      <c r="E40" s="20">
        <f>$E$4-65</f>
        <v>1962</v>
      </c>
      <c r="F40" s="1"/>
    </row>
    <row r="41" spans="1:6" ht="15.75" thickBot="1" x14ac:dyDescent="0.3">
      <c r="A41" s="33" t="s">
        <v>27</v>
      </c>
      <c r="B41" s="12">
        <v>73</v>
      </c>
      <c r="C41" s="26">
        <f>$C$4-61</f>
        <v>1965</v>
      </c>
      <c r="D41" s="57"/>
      <c r="E41" s="21">
        <f>$E$4-61</f>
        <v>1966</v>
      </c>
      <c r="F41" s="2"/>
    </row>
    <row r="42" spans="1:6" ht="15.75" thickBot="1" x14ac:dyDescent="0.3">
      <c r="C42" s="22"/>
      <c r="D42" s="44"/>
      <c r="E42" s="22"/>
      <c r="F42" s="1"/>
    </row>
    <row r="43" spans="1:6" ht="15" x14ac:dyDescent="0.25">
      <c r="A43" s="32" t="s">
        <v>28</v>
      </c>
      <c r="B43" s="11">
        <v>74</v>
      </c>
      <c r="C43" s="25">
        <f>$C$4-70</f>
        <v>1956</v>
      </c>
      <c r="D43" s="54" t="s">
        <v>56</v>
      </c>
      <c r="E43" s="20">
        <f>$E$4-70</f>
        <v>1957</v>
      </c>
    </row>
    <row r="44" spans="1:6" ht="15.75" thickBot="1" x14ac:dyDescent="0.3">
      <c r="A44" s="33" t="s">
        <v>29</v>
      </c>
      <c r="B44" s="12">
        <v>75</v>
      </c>
      <c r="C44" s="26">
        <f>$C$4-66</f>
        <v>1960</v>
      </c>
      <c r="D44" s="57"/>
      <c r="E44" s="21">
        <f>$E$4-66</f>
        <v>1961</v>
      </c>
    </row>
    <row r="45" spans="1:6" ht="15.75" thickBot="1" x14ac:dyDescent="0.3">
      <c r="C45" s="22"/>
      <c r="D45" s="44"/>
      <c r="E45" s="22"/>
      <c r="F45" s="1"/>
    </row>
    <row r="46" spans="1:6" ht="15" x14ac:dyDescent="0.25">
      <c r="A46" s="32" t="s">
        <v>30</v>
      </c>
      <c r="B46" s="11">
        <v>76</v>
      </c>
      <c r="C46" s="25">
        <f>$C$4-75</f>
        <v>1951</v>
      </c>
      <c r="D46" s="54" t="s">
        <v>57</v>
      </c>
      <c r="E46" s="20">
        <f>$E$4-75</f>
        <v>1952</v>
      </c>
      <c r="F46" s="1"/>
    </row>
    <row r="47" spans="1:6" ht="15.75" thickBot="1" x14ac:dyDescent="0.3">
      <c r="A47" s="33" t="s">
        <v>31</v>
      </c>
      <c r="B47" s="12">
        <v>77</v>
      </c>
      <c r="C47" s="26">
        <f>$C$4-71</f>
        <v>1955</v>
      </c>
      <c r="D47" s="57"/>
      <c r="E47" s="21">
        <f>$E$4-71</f>
        <v>1956</v>
      </c>
      <c r="F47" s="2"/>
    </row>
    <row r="48" spans="1:6" ht="15.75" thickBot="1" x14ac:dyDescent="0.3">
      <c r="C48" s="22"/>
      <c r="D48" s="44"/>
      <c r="E48" s="22"/>
      <c r="F48" s="1"/>
    </row>
    <row r="49" spans="1:6" ht="15" x14ac:dyDescent="0.25">
      <c r="A49" s="32" t="s">
        <v>32</v>
      </c>
      <c r="B49" s="11">
        <v>78</v>
      </c>
      <c r="C49" s="25">
        <f>$C$4-80</f>
        <v>1946</v>
      </c>
      <c r="D49" s="56" t="s">
        <v>72</v>
      </c>
      <c r="E49" s="20">
        <f>$E$4-80</f>
        <v>1947</v>
      </c>
    </row>
    <row r="50" spans="1:6" ht="15.75" thickBot="1" x14ac:dyDescent="0.3">
      <c r="A50" s="33" t="s">
        <v>33</v>
      </c>
      <c r="B50" s="12">
        <v>79</v>
      </c>
      <c r="C50" s="26">
        <f>$C$4-76</f>
        <v>1950</v>
      </c>
      <c r="D50" s="57"/>
      <c r="E50" s="21">
        <f>$E$4-76</f>
        <v>1951</v>
      </c>
    </row>
    <row r="51" spans="1:6" ht="15.75" thickBot="1" x14ac:dyDescent="0.3">
      <c r="C51" s="22"/>
      <c r="D51" s="44"/>
      <c r="E51" s="22"/>
      <c r="F51" s="1"/>
    </row>
    <row r="52" spans="1:6" ht="15" x14ac:dyDescent="0.25">
      <c r="A52" s="32" t="s">
        <v>70</v>
      </c>
      <c r="B52" s="11">
        <v>80</v>
      </c>
      <c r="C52" s="25">
        <f>$C$4-81</f>
        <v>1945</v>
      </c>
      <c r="D52" s="56" t="s">
        <v>73</v>
      </c>
      <c r="E52" s="20">
        <f>$E$4-81</f>
        <v>1946</v>
      </c>
    </row>
    <row r="53" spans="1:6" ht="15.75" thickBot="1" x14ac:dyDescent="0.3">
      <c r="A53" s="33" t="s">
        <v>71</v>
      </c>
      <c r="B53" s="12">
        <v>81</v>
      </c>
      <c r="C53" s="27" t="s">
        <v>6</v>
      </c>
      <c r="D53" s="57"/>
      <c r="E53" s="21" t="s">
        <v>6</v>
      </c>
    </row>
    <row r="54" spans="1:6" ht="7.9" customHeight="1" x14ac:dyDescent="0.25">
      <c r="C54" s="22"/>
      <c r="E54" s="22"/>
      <c r="F54" s="1"/>
    </row>
    <row r="55" spans="1:6" ht="14.45" customHeight="1" x14ac:dyDescent="0.25">
      <c r="A55" s="35" t="s">
        <v>43</v>
      </c>
      <c r="C55" s="22"/>
      <c r="E55" s="22"/>
    </row>
    <row r="56" spans="1:6" ht="13.35" customHeight="1" thickBot="1" x14ac:dyDescent="0.25">
      <c r="A56" s="15" t="s">
        <v>44</v>
      </c>
      <c r="C56" s="5"/>
    </row>
    <row r="57" spans="1:6" ht="15" x14ac:dyDescent="0.25">
      <c r="A57" s="32" t="s">
        <v>35</v>
      </c>
      <c r="B57" s="11">
        <v>26</v>
      </c>
      <c r="C57" s="25">
        <f>C$4-8</f>
        <v>2018</v>
      </c>
      <c r="D57" s="56" t="s">
        <v>58</v>
      </c>
      <c r="E57" s="20">
        <f>E$4-8</f>
        <v>2019</v>
      </c>
      <c r="F57" s="1"/>
    </row>
    <row r="58" spans="1:6" ht="15.75" thickBot="1" x14ac:dyDescent="0.3">
      <c r="A58" s="33" t="s">
        <v>36</v>
      </c>
      <c r="B58" s="12">
        <v>27</v>
      </c>
      <c r="C58" s="26">
        <f>$C$4-6</f>
        <v>2020</v>
      </c>
      <c r="D58" s="57"/>
      <c r="E58" s="21">
        <f>$E$4-6</f>
        <v>2021</v>
      </c>
      <c r="F58" s="2"/>
    </row>
    <row r="59" spans="1:6" ht="15.75" thickBot="1" x14ac:dyDescent="0.3">
      <c r="A59" s="4" t="s">
        <v>45</v>
      </c>
      <c r="C59" s="22"/>
      <c r="D59" s="44"/>
      <c r="E59" s="22"/>
      <c r="F59" s="1"/>
    </row>
    <row r="60" spans="1:6" ht="15" x14ac:dyDescent="0.25">
      <c r="A60" s="32" t="s">
        <v>37</v>
      </c>
      <c r="B60" s="11">
        <v>24</v>
      </c>
      <c r="C60" s="25">
        <f>$C$4-10</f>
        <v>2016</v>
      </c>
      <c r="D60" s="56" t="s">
        <v>59</v>
      </c>
      <c r="E60" s="20">
        <f>$E$4-10</f>
        <v>2017</v>
      </c>
      <c r="F60" s="1"/>
    </row>
    <row r="61" spans="1:6" ht="15.75" thickBot="1" x14ac:dyDescent="0.3">
      <c r="A61" s="33" t="s">
        <v>38</v>
      </c>
      <c r="B61" s="12">
        <v>25</v>
      </c>
      <c r="C61" s="26">
        <f>$C$4-9</f>
        <v>2017</v>
      </c>
      <c r="D61" s="57"/>
      <c r="E61" s="21">
        <f>$E$4-9</f>
        <v>2018</v>
      </c>
      <c r="F61" s="2"/>
    </row>
    <row r="62" spans="1:6" ht="15.75" thickBot="1" x14ac:dyDescent="0.3">
      <c r="A62" s="4" t="s">
        <v>45</v>
      </c>
      <c r="C62" s="22"/>
      <c r="D62" s="44"/>
      <c r="E62" s="22"/>
      <c r="F62" s="1"/>
    </row>
    <row r="63" spans="1:6" ht="15" x14ac:dyDescent="0.25">
      <c r="A63" s="32" t="s">
        <v>39</v>
      </c>
      <c r="B63" s="11">
        <v>22</v>
      </c>
      <c r="C63" s="25">
        <f>$C$4-12</f>
        <v>2014</v>
      </c>
      <c r="D63" s="56" t="s">
        <v>60</v>
      </c>
      <c r="E63" s="20">
        <f>$E$4-12</f>
        <v>2015</v>
      </c>
      <c r="F63" s="1"/>
    </row>
    <row r="64" spans="1:6" ht="15.75" thickBot="1" x14ac:dyDescent="0.3">
      <c r="A64" s="33" t="s">
        <v>40</v>
      </c>
      <c r="B64" s="12">
        <v>23</v>
      </c>
      <c r="C64" s="26">
        <f>$C$4-11</f>
        <v>2015</v>
      </c>
      <c r="D64" s="57"/>
      <c r="E64" s="21">
        <f>$E$4-11</f>
        <v>2016</v>
      </c>
      <c r="F64" s="2"/>
    </row>
    <row r="65" spans="1:6" ht="13.9" customHeight="1" x14ac:dyDescent="0.25">
      <c r="C65" s="22"/>
      <c r="E65" s="22"/>
      <c r="F65" s="1"/>
    </row>
    <row r="66" spans="1:6" ht="13.9" customHeight="1" x14ac:dyDescent="0.25">
      <c r="A66" s="35" t="s">
        <v>64</v>
      </c>
      <c r="C66" s="22"/>
      <c r="E66" s="22"/>
    </row>
    <row r="67" spans="1:6" ht="13.9" customHeight="1" x14ac:dyDescent="0.25">
      <c r="A67" s="46" t="s">
        <v>61</v>
      </c>
      <c r="C67" s="22"/>
      <c r="E67" s="22"/>
    </row>
    <row r="68" spans="1:6" ht="13.9" customHeight="1" thickBot="1" x14ac:dyDescent="0.3">
      <c r="A68" s="46" t="s">
        <v>62</v>
      </c>
      <c r="C68" s="22"/>
      <c r="E68" s="22"/>
    </row>
    <row r="69" spans="1:6" ht="15" x14ac:dyDescent="0.25">
      <c r="A69" s="32" t="s">
        <v>37</v>
      </c>
      <c r="B69" s="11">
        <v>24</v>
      </c>
      <c r="C69" s="25">
        <f>$C$4-10</f>
        <v>2016</v>
      </c>
      <c r="D69" s="56" t="s">
        <v>75</v>
      </c>
      <c r="E69" s="20">
        <f>$E$4-10</f>
        <v>2017</v>
      </c>
      <c r="F69" s="1"/>
    </row>
    <row r="70" spans="1:6" ht="15.75" thickBot="1" x14ac:dyDescent="0.3">
      <c r="A70" s="33" t="s">
        <v>38</v>
      </c>
      <c r="B70" s="12">
        <v>25</v>
      </c>
      <c r="C70" s="26" t="s">
        <v>74</v>
      </c>
      <c r="D70" s="57"/>
      <c r="E70" s="21" t="s">
        <v>74</v>
      </c>
      <c r="F70" s="2"/>
    </row>
    <row r="71" spans="1:6" ht="15.75" thickBot="1" x14ac:dyDescent="0.3">
      <c r="C71" s="22"/>
      <c r="D71" s="44"/>
      <c r="E71" s="22"/>
      <c r="F71" s="1"/>
    </row>
    <row r="72" spans="1:6" ht="15" x14ac:dyDescent="0.25">
      <c r="A72" s="32" t="s">
        <v>39</v>
      </c>
      <c r="B72" s="11">
        <v>22</v>
      </c>
      <c r="C72" s="25">
        <f>$C$4-12</f>
        <v>2014</v>
      </c>
      <c r="D72" s="56" t="s">
        <v>60</v>
      </c>
      <c r="E72" s="20">
        <f>$E$4-12</f>
        <v>2015</v>
      </c>
      <c r="F72" s="1"/>
    </row>
    <row r="73" spans="1:6" ht="15.75" thickBot="1" x14ac:dyDescent="0.3">
      <c r="A73" s="33" t="s">
        <v>40</v>
      </c>
      <c r="B73" s="12">
        <v>23</v>
      </c>
      <c r="C73" s="26">
        <f>$C$4-11</f>
        <v>2015</v>
      </c>
      <c r="D73" s="57"/>
      <c r="E73" s="21">
        <f>$E$4-11</f>
        <v>2016</v>
      </c>
      <c r="F73" s="2"/>
    </row>
    <row r="74" spans="1:6" ht="15.75" thickBot="1" x14ac:dyDescent="0.3">
      <c r="D74" s="44"/>
    </row>
    <row r="75" spans="1:6" ht="15" x14ac:dyDescent="0.25">
      <c r="A75" s="32" t="s">
        <v>41</v>
      </c>
      <c r="B75" s="11">
        <v>20</v>
      </c>
      <c r="C75" s="25">
        <f>$C$4-14</f>
        <v>2012</v>
      </c>
      <c r="D75" s="56" t="s">
        <v>63</v>
      </c>
      <c r="E75" s="20">
        <f>$E$4-14</f>
        <v>2013</v>
      </c>
      <c r="F75" s="1"/>
    </row>
    <row r="76" spans="1:6" ht="15.75" thickBot="1" x14ac:dyDescent="0.3">
      <c r="A76" s="33" t="s">
        <v>42</v>
      </c>
      <c r="B76" s="12">
        <v>21</v>
      </c>
      <c r="C76" s="26">
        <f>$C$4-13</f>
        <v>2013</v>
      </c>
      <c r="D76" s="57"/>
      <c r="E76" s="21">
        <f>$E$4-13</f>
        <v>2014</v>
      </c>
      <c r="F76" s="2"/>
    </row>
    <row r="77" spans="1:6" ht="13.9" customHeight="1" x14ac:dyDescent="0.25">
      <c r="C77" s="22"/>
      <c r="E77" s="22"/>
      <c r="F77" s="1"/>
    </row>
  </sheetData>
  <mergeCells count="23">
    <mergeCell ref="D75:D76"/>
    <mergeCell ref="D49:D50"/>
    <mergeCell ref="D57:D58"/>
    <mergeCell ref="D60:D61"/>
    <mergeCell ref="D63:D64"/>
    <mergeCell ref="D69:D70"/>
    <mergeCell ref="D52:D53"/>
    <mergeCell ref="D37:D38"/>
    <mergeCell ref="D40:D41"/>
    <mergeCell ref="D43:D44"/>
    <mergeCell ref="D46:D47"/>
    <mergeCell ref="D72:D73"/>
    <mergeCell ref="D21:D22"/>
    <mergeCell ref="D23:D24"/>
    <mergeCell ref="D25:D26"/>
    <mergeCell ref="D27:D28"/>
    <mergeCell ref="D34:D35"/>
    <mergeCell ref="D29:D30"/>
    <mergeCell ref="A2:E2"/>
    <mergeCell ref="A1:E1"/>
    <mergeCell ref="D12:D13"/>
    <mergeCell ref="D15:D16"/>
    <mergeCell ref="D18:D19"/>
  </mergeCells>
  <phoneticPr fontId="0" type="noConversion"/>
  <printOptions horizontalCentered="1"/>
  <pageMargins left="0.78740157480314965" right="0.78740157480314965" top="0.59055118110236227" bottom="0" header="0.51181102362204722" footer="0.51181102362204722"/>
  <pageSetup paperSize="9" scale="72" orientation="portrait" horizontalDpi="150" verticalDpi="15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8D97752ABCC24BAC736DA472D7690D" ma:contentTypeVersion="12" ma:contentTypeDescription="Ein neues Dokument erstellen." ma:contentTypeScope="" ma:versionID="417768e92e77776f78d6a258536b1b17">
  <xsd:schema xmlns:xsd="http://www.w3.org/2001/XMLSchema" xmlns:xs="http://www.w3.org/2001/XMLSchema" xmlns:p="http://schemas.microsoft.com/office/2006/metadata/properties" xmlns:ns2="19739435-2ee7-424f-9307-54d41dc7f1ae" xmlns:ns3="7ddef976-ad16-480e-a82f-206d0c5e680f" targetNamespace="http://schemas.microsoft.com/office/2006/metadata/properties" ma:root="true" ma:fieldsID="4267a59a7c1e59f5a9d6799e4460304f" ns2:_="" ns3:_="">
    <xsd:import namespace="19739435-2ee7-424f-9307-54d41dc7f1ae"/>
    <xsd:import namespace="7ddef976-ad16-480e-a82f-206d0c5e68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39435-2ee7-424f-9307-54d41dc7f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3708dca-4444-496c-9e92-ae63628b21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ef976-ad16-480e-a82f-206d0c5e68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6b05b4-a589-44e5-8fae-547b5bfecaee}" ma:internalName="TaxCatchAll" ma:showField="CatchAllData" ma:web="7ddef976-ad16-480e-a82f-206d0c5e6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ef976-ad16-480e-a82f-206d0c5e680f" xsi:nil="true"/>
    <lcf76f155ced4ddcb4097134ff3c332f xmlns="19739435-2ee7-424f-9307-54d41dc7f1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C96080-CD8C-4B89-8CAE-9BED525C6CAC}"/>
</file>

<file path=customXml/itemProps2.xml><?xml version="1.0" encoding="utf-8"?>
<ds:datastoreItem xmlns:ds="http://schemas.openxmlformats.org/officeDocument/2006/customXml" ds:itemID="{22190AA0-602F-4E98-A12E-45692D6986DE}"/>
</file>

<file path=customXml/itemProps3.xml><?xml version="1.0" encoding="utf-8"?>
<ds:datastoreItem xmlns:ds="http://schemas.openxmlformats.org/officeDocument/2006/customXml" ds:itemID="{98FBDBF4-2483-4A1A-A412-5479BF9CBB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KSV Schaumburg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Karcher</dc:creator>
  <cp:lastModifiedBy>Thomas Klinkert</cp:lastModifiedBy>
  <cp:lastPrinted>2023-03-10T19:10:08Z</cp:lastPrinted>
  <dcterms:created xsi:type="dcterms:W3CDTF">2002-11-02T14:06:46Z</dcterms:created>
  <dcterms:modified xsi:type="dcterms:W3CDTF">2025-10-25T08:34:13Z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0x010100AF8D97752ABCC24BAC736DA472D7690D</vt:lpwstr>
  </property>
</Properties>
</file>